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прилож .2" sheetId="1" r:id="rId1"/>
  </sheets>
  <definedNames>
    <definedName name="_xlnm.Print_Area" localSheetId="0">'прилож .2'!$A$1:$G$79</definedName>
  </definedNames>
  <calcPr fullCalcOnLoad="1"/>
</workbook>
</file>

<file path=xl/sharedStrings.xml><?xml version="1.0" encoding="utf-8"?>
<sst xmlns="http://schemas.openxmlformats.org/spreadsheetml/2006/main" count="110" uniqueCount="52">
  <si>
    <t>№ п/п</t>
  </si>
  <si>
    <t>Наименование услуги</t>
  </si>
  <si>
    <t>Единица измерения услуги</t>
  </si>
  <si>
    <t>Фактический объем предоставленных услуг</t>
  </si>
  <si>
    <t>Отклонение (5/4)*100</t>
  </si>
  <si>
    <t>Приложение №2</t>
  </si>
  <si>
    <t>Форма №1</t>
  </si>
  <si>
    <t>пациенто-день</t>
  </si>
  <si>
    <t>посещения</t>
  </si>
  <si>
    <t>Услуги амбулаторно-поликлинические</t>
  </si>
  <si>
    <t>Услуги дневного стационара</t>
  </si>
  <si>
    <t>Услуги лечебно-диагностические</t>
  </si>
  <si>
    <t>УЕТ</t>
  </si>
  <si>
    <t>Услуги амбулаторно-поликлинической помощи</t>
  </si>
  <si>
    <t>Бюджет</t>
  </si>
  <si>
    <t>Услуги круглосуточной стационарной помощи</t>
  </si>
  <si>
    <t>койко-день</t>
  </si>
  <si>
    <t>ОМС</t>
  </si>
  <si>
    <t>Услуги стационара дневного пребывания</t>
  </si>
  <si>
    <t>посещение</t>
  </si>
  <si>
    <t>Услуги скорой медицинской помощи</t>
  </si>
  <si>
    <t>вызов</t>
  </si>
  <si>
    <t>Услуги по обслуживанию детей в учреждениях образования</t>
  </si>
  <si>
    <t>количество детей</t>
  </si>
  <si>
    <t>полик.случай</t>
  </si>
  <si>
    <t>Примечание</t>
  </si>
  <si>
    <t>по муниципальным учреждениям здравоохранения  г.Волгодонска  Ростовской области</t>
  </si>
  <si>
    <t>Утверждена постановлением Администрации г.Волгодонска от 15.01.2010 №28</t>
  </si>
  <si>
    <t>к приказу  №84 от "22" марта 2010г.</t>
  </si>
  <si>
    <t>Бюджет (Отделение сестринского ухода)</t>
  </si>
  <si>
    <t>МУЗ "Городская больница № 1" г. Волгодонска</t>
  </si>
  <si>
    <t>МУЗ "Городская больница скорой медицинской помощи" г. Волгодонска</t>
  </si>
  <si>
    <t>МУЗ "Детская городская больница" г. Волгодонска</t>
  </si>
  <si>
    <t>МУЗ "Родильный дом" г. Волгодонска</t>
  </si>
  <si>
    <t>МУЗ "Городская поликлиника № 1" г. Волгодонска</t>
  </si>
  <si>
    <t>МУЗ "Городская поликлиника № 3" г. Волгодонска</t>
  </si>
  <si>
    <t>МУЗ "Стоматологиеская поликлиника" г. Волгодонска</t>
  </si>
  <si>
    <t>Услуги амбулаторно-поликлинические (Центр здоровья)</t>
  </si>
  <si>
    <t>Услуги амбулаторно-поликлинические (стоматология)</t>
  </si>
  <si>
    <t>Услуги амбулаторно-поликлинической помощи (диспансеризация и проф.осмотр)</t>
  </si>
  <si>
    <t>Услуги амбулаторно-поликлинические (диспансеризация и проф.осмотр)</t>
  </si>
  <si>
    <t>Услуги амбулаторно-поликлинические (параклиническая помощь)</t>
  </si>
  <si>
    <t>КС</t>
  </si>
  <si>
    <t>ДС</t>
  </si>
  <si>
    <t>пол-ка</t>
  </si>
  <si>
    <t xml:space="preserve">Всего по МУЗ: </t>
  </si>
  <si>
    <t xml:space="preserve">Соответствие объема предоставленных учреждением муниципальных услуг параметрам муниципального задания         </t>
  </si>
  <si>
    <t>случай</t>
  </si>
  <si>
    <t>Объем муниципального задания на предоставление услуг на 2016 г.</t>
  </si>
  <si>
    <t>Услуги лечебно-диагностические (УЗИ)</t>
  </si>
  <si>
    <t>за 9 месяцев 2016 года</t>
  </si>
  <si>
    <t>Бюджет (Кабинет по профилактике и борьбе со СПИД)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</si>
</sst>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00"/>
    <numFmt numFmtId="170" formatCode="0.0"/>
    <numFmt numFmtId="171" formatCode="#,##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170" fontId="1" fillId="0" borderId="18" xfId="0" applyNumberFormat="1" applyFont="1" applyFill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0" fontId="1" fillId="0" borderId="1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23" xfId="0" applyFont="1" applyBorder="1" applyAlignment="1">
      <alignment vertical="top" wrapText="1"/>
    </xf>
    <xf numFmtId="0" fontId="41" fillId="0" borderId="0" xfId="0" applyFont="1" applyBorder="1" applyAlignment="1">
      <alignment horizontal="right"/>
    </xf>
    <xf numFmtId="171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1" fillId="0" borderId="23" xfId="0" applyFont="1" applyFill="1" applyBorder="1" applyAlignment="1">
      <alignment wrapText="1"/>
    </xf>
    <xf numFmtId="3" fontId="41" fillId="0" borderId="0" xfId="0" applyNumberFormat="1" applyFont="1" applyBorder="1" applyAlignment="1">
      <alignment/>
    </xf>
    <xf numFmtId="0" fontId="1" fillId="0" borderId="23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vertical="top" wrapText="1"/>
    </xf>
    <xf numFmtId="170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BreakPreview" zoomScale="75" zoomScaleSheetLayoutView="75" zoomScalePageLayoutView="0" workbookViewId="0" topLeftCell="A6">
      <selection activeCell="C27" sqref="C27"/>
    </sheetView>
  </sheetViews>
  <sheetFormatPr defaultColWidth="9.00390625" defaultRowHeight="12.75"/>
  <cols>
    <col min="1" max="1" width="3.875" style="0" customWidth="1"/>
    <col min="2" max="2" width="57.625" style="0" customWidth="1"/>
    <col min="3" max="3" width="15.625" style="0" customWidth="1"/>
    <col min="4" max="4" width="15.125" style="0" customWidth="1"/>
    <col min="5" max="5" width="11.75390625" style="0" customWidth="1"/>
    <col min="6" max="6" width="11.25390625" style="0" customWidth="1"/>
    <col min="7" max="7" width="20.625" style="0" customWidth="1"/>
  </cols>
  <sheetData>
    <row r="1" spans="3:6" s="1" customFormat="1" ht="18.75" customHeight="1" hidden="1">
      <c r="C1" s="66" t="s">
        <v>5</v>
      </c>
      <c r="D1" s="66"/>
      <c r="E1" s="66"/>
      <c r="F1" s="66"/>
    </row>
    <row r="2" spans="3:6" s="1" customFormat="1" ht="26.25" customHeight="1" hidden="1">
      <c r="C2" s="66" t="s">
        <v>28</v>
      </c>
      <c r="D2" s="66"/>
      <c r="E2" s="66"/>
      <c r="F2" s="66"/>
    </row>
    <row r="3" spans="3:6" s="1" customFormat="1" ht="18.75" customHeight="1" hidden="1">
      <c r="C3" s="66" t="s">
        <v>6</v>
      </c>
      <c r="D3" s="66"/>
      <c r="E3" s="66"/>
      <c r="F3" s="66"/>
    </row>
    <row r="4" spans="3:6" s="1" customFormat="1" ht="25.5" customHeight="1" hidden="1">
      <c r="C4" s="67" t="s">
        <v>27</v>
      </c>
      <c r="D4" s="67"/>
      <c r="E4" s="67"/>
      <c r="F4" s="67"/>
    </row>
    <row r="5" spans="1:6" s="1" customFormat="1" ht="18.75" customHeight="1" hidden="1">
      <c r="A5" s="64"/>
      <c r="B5" s="64"/>
      <c r="C5" s="64"/>
      <c r="D5" s="64"/>
      <c r="E5" s="64"/>
      <c r="F5" s="64"/>
    </row>
    <row r="6" spans="1:7" s="5" customFormat="1" ht="14.25" customHeight="1">
      <c r="A6" s="68" t="s">
        <v>46</v>
      </c>
      <c r="B6" s="68"/>
      <c r="C6" s="68"/>
      <c r="D6" s="68"/>
      <c r="E6" s="68"/>
      <c r="F6" s="68"/>
      <c r="G6" s="68"/>
    </row>
    <row r="7" spans="1:7" s="5" customFormat="1" ht="18" customHeight="1">
      <c r="A7" s="69" t="s">
        <v>50</v>
      </c>
      <c r="B7" s="69"/>
      <c r="C7" s="69"/>
      <c r="D7" s="69"/>
      <c r="E7" s="69"/>
      <c r="F7" s="69"/>
      <c r="G7" s="69"/>
    </row>
    <row r="8" spans="1:7" s="5" customFormat="1" ht="15" customHeight="1">
      <c r="A8" s="65" t="s">
        <v>26</v>
      </c>
      <c r="B8" s="65"/>
      <c r="C8" s="65"/>
      <c r="D8" s="65"/>
      <c r="E8" s="65"/>
      <c r="F8" s="65"/>
      <c r="G8" s="65"/>
    </row>
    <row r="9" spans="1:6" s="5" customFormat="1" ht="8.25" customHeight="1" thickBot="1">
      <c r="A9" s="6"/>
      <c r="B9" s="6"/>
      <c r="C9" s="6"/>
      <c r="D9" s="6"/>
      <c r="E9" s="6"/>
      <c r="F9" s="6"/>
    </row>
    <row r="10" spans="1:6" s="1" customFormat="1" ht="22.5" customHeight="1" hidden="1" thickBot="1">
      <c r="A10" s="71"/>
      <c r="B10" s="72"/>
      <c r="C10" s="72"/>
      <c r="D10" s="72"/>
      <c r="E10" s="72"/>
      <c r="F10" s="72"/>
    </row>
    <row r="11" spans="1:8" s="24" customFormat="1" ht="68.25" customHeight="1">
      <c r="A11" s="7" t="s">
        <v>0</v>
      </c>
      <c r="B11" s="8" t="s">
        <v>1</v>
      </c>
      <c r="C11" s="8" t="s">
        <v>2</v>
      </c>
      <c r="D11" s="8" t="s">
        <v>48</v>
      </c>
      <c r="E11" s="8" t="s">
        <v>3</v>
      </c>
      <c r="F11" s="11" t="s">
        <v>4</v>
      </c>
      <c r="G11" s="15" t="s">
        <v>25</v>
      </c>
      <c r="H11" s="23"/>
    </row>
    <row r="12" spans="1:7" s="1" customFormat="1" ht="15.75" thickBot="1">
      <c r="A12" s="27">
        <v>1</v>
      </c>
      <c r="B12" s="28">
        <v>2</v>
      </c>
      <c r="C12" s="28">
        <v>3</v>
      </c>
      <c r="D12" s="28">
        <v>4</v>
      </c>
      <c r="E12" s="28">
        <v>5</v>
      </c>
      <c r="F12" s="29">
        <v>6</v>
      </c>
      <c r="G12" s="30"/>
    </row>
    <row r="13" spans="1:7" s="1" customFormat="1" ht="15">
      <c r="A13" s="31"/>
      <c r="B13" s="54" t="s">
        <v>30</v>
      </c>
      <c r="C13" s="55"/>
      <c r="D13" s="55"/>
      <c r="E13" s="55"/>
      <c r="F13" s="55"/>
      <c r="G13" s="56"/>
    </row>
    <row r="14" spans="1:7" s="1" customFormat="1" ht="15">
      <c r="A14" s="32"/>
      <c r="B14" s="60" t="s">
        <v>29</v>
      </c>
      <c r="C14" s="61"/>
      <c r="D14" s="61"/>
      <c r="E14" s="61"/>
      <c r="F14" s="61"/>
      <c r="G14" s="33"/>
    </row>
    <row r="15" spans="1:7" s="1" customFormat="1" ht="15" hidden="1">
      <c r="A15" s="32"/>
      <c r="B15" s="62" t="s">
        <v>15</v>
      </c>
      <c r="C15" s="2" t="s">
        <v>47</v>
      </c>
      <c r="D15" s="2">
        <v>11543</v>
      </c>
      <c r="E15" s="19">
        <v>3433</v>
      </c>
      <c r="F15" s="13">
        <f>E15/D15*100</f>
        <v>29.740968552369402</v>
      </c>
      <c r="G15" s="33"/>
    </row>
    <row r="16" spans="1:7" s="1" customFormat="1" ht="15">
      <c r="A16" s="32"/>
      <c r="B16" s="70"/>
      <c r="C16" s="2" t="s">
        <v>16</v>
      </c>
      <c r="D16" s="2">
        <v>8625</v>
      </c>
      <c r="E16" s="19">
        <v>6633</v>
      </c>
      <c r="F16" s="13">
        <f>E16/D16*100</f>
        <v>76.90434782608696</v>
      </c>
      <c r="G16" s="33"/>
    </row>
    <row r="17" spans="1:7" s="1" customFormat="1" ht="15">
      <c r="A17" s="32"/>
      <c r="B17" s="60" t="s">
        <v>17</v>
      </c>
      <c r="C17" s="61"/>
      <c r="D17" s="61"/>
      <c r="E17" s="61"/>
      <c r="F17" s="61"/>
      <c r="G17" s="33"/>
    </row>
    <row r="18" spans="1:7" s="1" customFormat="1" ht="15">
      <c r="A18" s="32"/>
      <c r="B18" s="62" t="s">
        <v>15</v>
      </c>
      <c r="C18" s="2" t="s">
        <v>47</v>
      </c>
      <c r="D18" s="19">
        <v>13432</v>
      </c>
      <c r="E18" s="19">
        <v>9348</v>
      </c>
      <c r="F18" s="13">
        <f>E18/D18*100</f>
        <v>69.59499702203694</v>
      </c>
      <c r="G18" s="33"/>
    </row>
    <row r="19" spans="1:7" s="1" customFormat="1" ht="15">
      <c r="A19" s="32"/>
      <c r="B19" s="70"/>
      <c r="C19" s="2" t="s">
        <v>16</v>
      </c>
      <c r="D19" s="19">
        <v>123574</v>
      </c>
      <c r="E19" s="19">
        <v>74862</v>
      </c>
      <c r="F19" s="13">
        <f>E19/D19*100</f>
        <v>60.58070467897778</v>
      </c>
      <c r="G19" s="33"/>
    </row>
    <row r="20" spans="1:7" s="1" customFormat="1" ht="15">
      <c r="A20" s="32"/>
      <c r="B20" s="62" t="s">
        <v>18</v>
      </c>
      <c r="C20" s="2" t="s">
        <v>47</v>
      </c>
      <c r="D20" s="19">
        <v>3696</v>
      </c>
      <c r="E20" s="19">
        <v>2705</v>
      </c>
      <c r="F20" s="13">
        <f>E20/D20*100</f>
        <v>73.18722943722943</v>
      </c>
      <c r="G20" s="33"/>
    </row>
    <row r="21" spans="1:7" s="1" customFormat="1" ht="15">
      <c r="A21" s="32"/>
      <c r="B21" s="63"/>
      <c r="C21" s="2" t="s">
        <v>7</v>
      </c>
      <c r="D21" s="19">
        <v>31783</v>
      </c>
      <c r="E21" s="19">
        <v>22648</v>
      </c>
      <c r="F21" s="13">
        <f>E21/D21*100</f>
        <v>71.25821980303935</v>
      </c>
      <c r="G21" s="33"/>
    </row>
    <row r="22" spans="1:7" s="1" customFormat="1" ht="15">
      <c r="A22" s="32"/>
      <c r="B22" s="2" t="s">
        <v>11</v>
      </c>
      <c r="C22" s="2" t="s">
        <v>12</v>
      </c>
      <c r="D22" s="19">
        <v>525740</v>
      </c>
      <c r="E22" s="51">
        <v>392481.95</v>
      </c>
      <c r="F22" s="13">
        <f>E22/D22*100</f>
        <v>74.65324114581352</v>
      </c>
      <c r="G22" s="33"/>
    </row>
    <row r="23" spans="1:7" s="1" customFormat="1" ht="9" customHeight="1" thickBot="1">
      <c r="A23" s="9"/>
      <c r="B23" s="10"/>
      <c r="C23" s="10"/>
      <c r="D23" s="10"/>
      <c r="E23" s="10"/>
      <c r="F23" s="12"/>
      <c r="G23" s="34"/>
    </row>
    <row r="24" spans="1:7" s="1" customFormat="1" ht="15">
      <c r="A24" s="31"/>
      <c r="B24" s="54" t="s">
        <v>31</v>
      </c>
      <c r="C24" s="55"/>
      <c r="D24" s="55"/>
      <c r="E24" s="55"/>
      <c r="F24" s="55"/>
      <c r="G24" s="56"/>
    </row>
    <row r="25" spans="1:7" s="1" customFormat="1" ht="15">
      <c r="A25" s="32"/>
      <c r="B25" s="60" t="s">
        <v>17</v>
      </c>
      <c r="C25" s="61"/>
      <c r="D25" s="61"/>
      <c r="E25" s="61"/>
      <c r="F25" s="61"/>
      <c r="G25" s="33"/>
    </row>
    <row r="26" spans="1:7" s="1" customFormat="1" ht="15">
      <c r="A26" s="32"/>
      <c r="B26" s="62" t="s">
        <v>15</v>
      </c>
      <c r="C26" s="2" t="s">
        <v>47</v>
      </c>
      <c r="D26" s="19">
        <v>8564</v>
      </c>
      <c r="E26" s="19">
        <v>6481</v>
      </c>
      <c r="F26" s="13">
        <f aca="true" t="shared" si="0" ref="F26:F32">E26/D26*100</f>
        <v>75.67725361980384</v>
      </c>
      <c r="G26" s="33"/>
    </row>
    <row r="27" spans="1:7" s="1" customFormat="1" ht="15">
      <c r="A27" s="32"/>
      <c r="B27" s="63"/>
      <c r="C27" s="2" t="s">
        <v>16</v>
      </c>
      <c r="D27" s="19">
        <v>78792</v>
      </c>
      <c r="E27" s="19">
        <v>56401</v>
      </c>
      <c r="F27" s="13">
        <f t="shared" si="0"/>
        <v>71.5821403188141</v>
      </c>
      <c r="G27" s="33"/>
    </row>
    <row r="28" spans="1:7" s="1" customFormat="1" ht="15">
      <c r="A28" s="32"/>
      <c r="B28" s="62" t="s">
        <v>18</v>
      </c>
      <c r="C28" s="2" t="s">
        <v>47</v>
      </c>
      <c r="D28" s="19">
        <v>3336</v>
      </c>
      <c r="E28" s="19">
        <v>2453</v>
      </c>
      <c r="F28" s="13">
        <f t="shared" si="0"/>
        <v>73.53117505995203</v>
      </c>
      <c r="G28" s="33"/>
    </row>
    <row r="29" spans="1:7" s="1" customFormat="1" ht="15">
      <c r="A29" s="32"/>
      <c r="B29" s="63"/>
      <c r="C29" s="2" t="s">
        <v>7</v>
      </c>
      <c r="D29" s="19">
        <v>28688</v>
      </c>
      <c r="E29" s="19">
        <v>23074</v>
      </c>
      <c r="F29" s="13">
        <f t="shared" si="0"/>
        <v>80.430842163971</v>
      </c>
      <c r="G29" s="33"/>
    </row>
    <row r="30" spans="1:7" s="1" customFormat="1" ht="15">
      <c r="A30" s="32"/>
      <c r="B30" s="2" t="s">
        <v>9</v>
      </c>
      <c r="C30" s="2" t="s">
        <v>19</v>
      </c>
      <c r="D30" s="19">
        <f>6359+19400+7061*3</f>
        <v>46942</v>
      </c>
      <c r="E30" s="19">
        <f>4267+14930+15657</f>
        <v>34854</v>
      </c>
      <c r="F30" s="13">
        <f t="shared" si="0"/>
        <v>74.24907332452814</v>
      </c>
      <c r="G30" s="33"/>
    </row>
    <row r="31" spans="1:7" s="1" customFormat="1" ht="17.25" customHeight="1">
      <c r="A31" s="35"/>
      <c r="B31" s="18" t="s">
        <v>11</v>
      </c>
      <c r="C31" s="18" t="s">
        <v>12</v>
      </c>
      <c r="D31" s="20">
        <v>814</v>
      </c>
      <c r="E31" s="49">
        <v>64.7</v>
      </c>
      <c r="F31" s="73">
        <f t="shared" si="0"/>
        <v>7.948402948402948</v>
      </c>
      <c r="G31" s="46"/>
    </row>
    <row r="32" spans="1:7" s="1" customFormat="1" ht="18.75" customHeight="1">
      <c r="A32" s="32"/>
      <c r="B32" s="18" t="s">
        <v>20</v>
      </c>
      <c r="C32" s="18" t="s">
        <v>21</v>
      </c>
      <c r="D32" s="20">
        <v>51069</v>
      </c>
      <c r="E32" s="20">
        <v>44879</v>
      </c>
      <c r="F32" s="73">
        <f t="shared" si="0"/>
        <v>87.87914390334646</v>
      </c>
      <c r="G32" s="48"/>
    </row>
    <row r="33" spans="1:7" s="1" customFormat="1" ht="9" customHeight="1" thickBot="1">
      <c r="A33" s="9"/>
      <c r="B33" s="10"/>
      <c r="C33" s="10"/>
      <c r="D33" s="10"/>
      <c r="E33" s="10"/>
      <c r="F33" s="12"/>
      <c r="G33" s="34"/>
    </row>
    <row r="34" spans="1:7" s="1" customFormat="1" ht="15">
      <c r="A34" s="31"/>
      <c r="B34" s="54" t="s">
        <v>32</v>
      </c>
      <c r="C34" s="55"/>
      <c r="D34" s="55"/>
      <c r="E34" s="55"/>
      <c r="F34" s="55"/>
      <c r="G34" s="56"/>
    </row>
    <row r="35" spans="1:7" s="1" customFormat="1" ht="15" hidden="1">
      <c r="A35" s="32"/>
      <c r="B35" s="60" t="s">
        <v>14</v>
      </c>
      <c r="C35" s="61"/>
      <c r="D35" s="61"/>
      <c r="E35" s="61"/>
      <c r="F35" s="61"/>
      <c r="G35" s="33"/>
    </row>
    <row r="36" spans="1:7" s="1" customFormat="1" ht="30" customHeight="1" hidden="1">
      <c r="A36" s="2"/>
      <c r="B36" s="16" t="s">
        <v>22</v>
      </c>
      <c r="C36" s="16" t="s">
        <v>23</v>
      </c>
      <c r="D36" s="47">
        <v>12963</v>
      </c>
      <c r="E36" s="47">
        <v>12963</v>
      </c>
      <c r="F36" s="13">
        <f>E36/D36*100</f>
        <v>100</v>
      </c>
      <c r="G36" s="33"/>
    </row>
    <row r="37" spans="1:7" s="1" customFormat="1" ht="15">
      <c r="A37" s="32"/>
      <c r="B37" s="60" t="s">
        <v>17</v>
      </c>
      <c r="C37" s="61"/>
      <c r="D37" s="61"/>
      <c r="E37" s="61"/>
      <c r="F37" s="61"/>
      <c r="G37" s="33"/>
    </row>
    <row r="38" spans="1:7" s="1" customFormat="1" ht="15">
      <c r="A38" s="32"/>
      <c r="B38" s="62" t="s">
        <v>15</v>
      </c>
      <c r="C38" s="2" t="s">
        <v>47</v>
      </c>
      <c r="D38" s="19">
        <v>4584</v>
      </c>
      <c r="E38" s="19">
        <v>3445</v>
      </c>
      <c r="F38" s="13">
        <f aca="true" t="shared" si="1" ref="F38:F45">E38/D38*100</f>
        <v>75.15270506108203</v>
      </c>
      <c r="G38" s="33"/>
    </row>
    <row r="39" spans="1:7" s="1" customFormat="1" ht="15">
      <c r="A39" s="32"/>
      <c r="B39" s="63"/>
      <c r="C39" s="2" t="s">
        <v>16</v>
      </c>
      <c r="D39" s="19">
        <f>42172+985</f>
        <v>43157</v>
      </c>
      <c r="E39" s="19">
        <v>25732</v>
      </c>
      <c r="F39" s="13">
        <f>E39/D39*100</f>
        <v>59.62416293996339</v>
      </c>
      <c r="G39" s="33"/>
    </row>
    <row r="40" spans="1:7" s="1" customFormat="1" ht="15">
      <c r="A40" s="32"/>
      <c r="B40" s="62" t="s">
        <v>18</v>
      </c>
      <c r="C40" s="2" t="s">
        <v>47</v>
      </c>
      <c r="D40" s="19">
        <v>1744</v>
      </c>
      <c r="E40" s="19">
        <v>1395</v>
      </c>
      <c r="F40" s="13">
        <f t="shared" si="1"/>
        <v>79.98853211009175</v>
      </c>
      <c r="G40" s="33"/>
    </row>
    <row r="41" spans="1:7" s="1" customFormat="1" ht="15">
      <c r="A41" s="32"/>
      <c r="B41" s="63"/>
      <c r="C41" s="2" t="s">
        <v>7</v>
      </c>
      <c r="D41" s="19">
        <v>19768</v>
      </c>
      <c r="E41" s="19">
        <v>14793</v>
      </c>
      <c r="F41" s="13">
        <f>E41/D41*100</f>
        <v>74.83306353702955</v>
      </c>
      <c r="G41" s="33"/>
    </row>
    <row r="42" spans="1:7" s="1" customFormat="1" ht="15">
      <c r="A42" s="32"/>
      <c r="B42" s="2" t="s">
        <v>9</v>
      </c>
      <c r="C42" s="2" t="s">
        <v>19</v>
      </c>
      <c r="D42" s="19">
        <f>61272+7200+94038</f>
        <v>162510</v>
      </c>
      <c r="E42" s="19">
        <f>48650+5649+70428</f>
        <v>124727</v>
      </c>
      <c r="F42" s="13">
        <f t="shared" si="1"/>
        <v>76.75035382438004</v>
      </c>
      <c r="G42" s="33"/>
    </row>
    <row r="43" spans="1:7" s="1" customFormat="1" ht="27" customHeight="1">
      <c r="A43" s="32"/>
      <c r="B43" s="16" t="s">
        <v>40</v>
      </c>
      <c r="C43" s="18" t="s">
        <v>24</v>
      </c>
      <c r="D43" s="20">
        <v>24616</v>
      </c>
      <c r="E43" s="20">
        <v>17515</v>
      </c>
      <c r="F43" s="22">
        <f t="shared" si="1"/>
        <v>71.15290867728307</v>
      </c>
      <c r="G43" s="40"/>
    </row>
    <row r="44" spans="1:7" s="1" customFormat="1" ht="15">
      <c r="A44" s="32"/>
      <c r="B44" s="2" t="s">
        <v>37</v>
      </c>
      <c r="C44" s="2" t="s">
        <v>19</v>
      </c>
      <c r="D44" s="19">
        <v>3951</v>
      </c>
      <c r="E44" s="19">
        <v>2766</v>
      </c>
      <c r="F44" s="13">
        <f t="shared" si="1"/>
        <v>70.00759301442673</v>
      </c>
      <c r="G44" s="33"/>
    </row>
    <row r="45" spans="1:7" s="1" customFormat="1" ht="15">
      <c r="A45" s="32"/>
      <c r="B45" s="18" t="s">
        <v>11</v>
      </c>
      <c r="C45" s="18" t="s">
        <v>12</v>
      </c>
      <c r="D45" s="20">
        <v>18432</v>
      </c>
      <c r="E45" s="52">
        <v>13696.8</v>
      </c>
      <c r="F45" s="22">
        <f t="shared" si="1"/>
        <v>74.30989583333333</v>
      </c>
      <c r="G45" s="44"/>
    </row>
    <row r="46" spans="1:7" s="1" customFormat="1" ht="9.75" customHeight="1" thickBot="1">
      <c r="A46" s="9"/>
      <c r="B46" s="10"/>
      <c r="C46" s="10"/>
      <c r="D46" s="10"/>
      <c r="E46" s="10"/>
      <c r="F46" s="12"/>
      <c r="G46" s="34"/>
    </row>
    <row r="47" spans="1:7" s="1" customFormat="1" ht="15">
      <c r="A47" s="31"/>
      <c r="B47" s="54" t="s">
        <v>33</v>
      </c>
      <c r="C47" s="55"/>
      <c r="D47" s="55"/>
      <c r="E47" s="55"/>
      <c r="F47" s="55"/>
      <c r="G47" s="56"/>
    </row>
    <row r="48" spans="1:7" s="1" customFormat="1" ht="15">
      <c r="A48" s="32"/>
      <c r="B48" s="60" t="s">
        <v>17</v>
      </c>
      <c r="C48" s="61"/>
      <c r="D48" s="61"/>
      <c r="E48" s="61"/>
      <c r="F48" s="61"/>
      <c r="G48" s="33"/>
    </row>
    <row r="49" spans="1:7" s="1" customFormat="1" ht="15">
      <c r="A49" s="32"/>
      <c r="B49" s="62" t="s">
        <v>15</v>
      </c>
      <c r="C49" s="2" t="s">
        <v>47</v>
      </c>
      <c r="D49" s="19">
        <v>4031</v>
      </c>
      <c r="E49" s="19">
        <v>3019</v>
      </c>
      <c r="F49" s="13">
        <f aca="true" t="shared" si="2" ref="F49:F55">E49/D49*100</f>
        <v>74.89456710493674</v>
      </c>
      <c r="G49" s="33"/>
    </row>
    <row r="50" spans="1:7" s="1" customFormat="1" ht="15">
      <c r="A50" s="32"/>
      <c r="B50" s="63"/>
      <c r="C50" s="2" t="s">
        <v>16</v>
      </c>
      <c r="D50" s="19">
        <v>37119</v>
      </c>
      <c r="E50" s="19">
        <v>16306</v>
      </c>
      <c r="F50" s="13">
        <f t="shared" si="2"/>
        <v>43.9289851558501</v>
      </c>
      <c r="G50" s="33"/>
    </row>
    <row r="51" spans="1:7" s="1" customFormat="1" ht="15">
      <c r="A51" s="32"/>
      <c r="B51" s="62" t="s">
        <v>18</v>
      </c>
      <c r="C51" s="2" t="s">
        <v>47</v>
      </c>
      <c r="D51" s="19">
        <v>1698</v>
      </c>
      <c r="E51" s="19">
        <v>1273</v>
      </c>
      <c r="F51" s="13">
        <f t="shared" si="2"/>
        <v>74.97055359246173</v>
      </c>
      <c r="G51" s="33"/>
    </row>
    <row r="52" spans="1:7" s="1" customFormat="1" ht="15">
      <c r="A52" s="32"/>
      <c r="B52" s="63"/>
      <c r="C52" s="2" t="s">
        <v>7</v>
      </c>
      <c r="D52" s="19">
        <v>14599</v>
      </c>
      <c r="E52" s="19">
        <v>8678</v>
      </c>
      <c r="F52" s="13">
        <f t="shared" si="2"/>
        <v>59.44242756353175</v>
      </c>
      <c r="G52" s="33"/>
    </row>
    <row r="53" spans="1:7" s="1" customFormat="1" ht="15">
      <c r="A53" s="32"/>
      <c r="B53" s="2" t="s">
        <v>9</v>
      </c>
      <c r="C53" s="2" t="s">
        <v>19</v>
      </c>
      <c r="D53" s="19">
        <f>25647+28383</f>
        <v>54030</v>
      </c>
      <c r="E53" s="19">
        <v>40579</v>
      </c>
      <c r="F53" s="13">
        <f t="shared" si="2"/>
        <v>75.10457153433278</v>
      </c>
      <c r="G53" s="33"/>
    </row>
    <row r="54" spans="1:7" s="1" customFormat="1" ht="15">
      <c r="A54" s="32"/>
      <c r="B54" s="2" t="s">
        <v>38</v>
      </c>
      <c r="C54" s="2" t="s">
        <v>12</v>
      </c>
      <c r="D54" s="19">
        <v>5000</v>
      </c>
      <c r="E54" s="51">
        <v>3810.55</v>
      </c>
      <c r="F54" s="13">
        <f t="shared" si="2"/>
        <v>76.21100000000001</v>
      </c>
      <c r="G54" s="33"/>
    </row>
    <row r="55" spans="1:7" s="1" customFormat="1" ht="15">
      <c r="A55" s="32"/>
      <c r="B55" s="2" t="s">
        <v>49</v>
      </c>
      <c r="C55" s="2" t="s">
        <v>12</v>
      </c>
      <c r="D55" s="19">
        <v>6000</v>
      </c>
      <c r="E55" s="51">
        <v>3948.5</v>
      </c>
      <c r="F55" s="13">
        <f t="shared" si="2"/>
        <v>65.80833333333334</v>
      </c>
      <c r="G55" s="33"/>
    </row>
    <row r="56" spans="1:7" s="1" customFormat="1" ht="10.5" customHeight="1" thickBot="1">
      <c r="A56" s="9"/>
      <c r="B56" s="10"/>
      <c r="C56" s="10"/>
      <c r="D56" s="10"/>
      <c r="E56" s="10"/>
      <c r="F56" s="12"/>
      <c r="G56" s="34"/>
    </row>
    <row r="57" spans="1:7" s="1" customFormat="1" ht="15">
      <c r="A57" s="31"/>
      <c r="B57" s="57" t="s">
        <v>34</v>
      </c>
      <c r="C57" s="58"/>
      <c r="D57" s="58"/>
      <c r="E57" s="58"/>
      <c r="F57" s="58"/>
      <c r="G57" s="59"/>
    </row>
    <row r="58" spans="1:7" s="1" customFormat="1" ht="15">
      <c r="A58" s="32"/>
      <c r="B58" s="60" t="s">
        <v>51</v>
      </c>
      <c r="C58" s="61"/>
      <c r="D58" s="61"/>
      <c r="E58" s="61"/>
      <c r="F58" s="61"/>
      <c r="G58" s="33"/>
    </row>
    <row r="59" spans="1:7" s="1" customFormat="1" ht="16.5" customHeight="1">
      <c r="A59" s="32"/>
      <c r="B59" s="18" t="s">
        <v>13</v>
      </c>
      <c r="C59" s="20" t="s">
        <v>19</v>
      </c>
      <c r="D59" s="20">
        <v>1150</v>
      </c>
      <c r="E59" s="20">
        <v>1089</v>
      </c>
      <c r="F59" s="21">
        <f>E59/D59*100</f>
        <v>94.69565217391305</v>
      </c>
      <c r="G59" s="40"/>
    </row>
    <row r="60" spans="1:7" s="1" customFormat="1" ht="15">
      <c r="A60" s="32"/>
      <c r="B60" s="60" t="s">
        <v>17</v>
      </c>
      <c r="C60" s="61"/>
      <c r="D60" s="61"/>
      <c r="E60" s="61"/>
      <c r="F60" s="61"/>
      <c r="G60" s="33"/>
    </row>
    <row r="61" spans="1:7" s="1" customFormat="1" ht="15">
      <c r="A61" s="32"/>
      <c r="B61" s="62" t="s">
        <v>10</v>
      </c>
      <c r="C61" s="2" t="s">
        <v>47</v>
      </c>
      <c r="D61" s="19">
        <v>627</v>
      </c>
      <c r="E61" s="19">
        <v>468</v>
      </c>
      <c r="F61" s="14">
        <f>E61/D61*100</f>
        <v>74.64114832535886</v>
      </c>
      <c r="G61" s="33"/>
    </row>
    <row r="62" spans="1:7" s="1" customFormat="1" ht="15">
      <c r="A62" s="32"/>
      <c r="B62" s="63"/>
      <c r="C62" s="2" t="s">
        <v>7</v>
      </c>
      <c r="D62" s="19">
        <v>5389</v>
      </c>
      <c r="E62" s="19">
        <v>4190</v>
      </c>
      <c r="F62" s="14">
        <f>E62/D62*100</f>
        <v>77.75097420671739</v>
      </c>
      <c r="G62" s="33"/>
    </row>
    <row r="63" spans="1:7" s="1" customFormat="1" ht="15">
      <c r="A63" s="32"/>
      <c r="B63" s="18" t="s">
        <v>9</v>
      </c>
      <c r="C63" s="2" t="s">
        <v>19</v>
      </c>
      <c r="D63" s="19">
        <f>49368+10000+182532</f>
        <v>241900</v>
      </c>
      <c r="E63" s="19">
        <f>49638+123069+7444</f>
        <v>180151</v>
      </c>
      <c r="F63" s="14">
        <f>E63/D63*100</f>
        <v>74.4733360892931</v>
      </c>
      <c r="G63" s="33"/>
    </row>
    <row r="64" spans="1:7" s="1" customFormat="1" ht="30">
      <c r="A64" s="32"/>
      <c r="B64" s="16" t="s">
        <v>40</v>
      </c>
      <c r="C64" s="17" t="s">
        <v>24</v>
      </c>
      <c r="D64" s="50">
        <v>12300</v>
      </c>
      <c r="E64" s="50">
        <v>9110</v>
      </c>
      <c r="F64" s="25">
        <f>E64/D64*100</f>
        <v>74.0650406504065</v>
      </c>
      <c r="G64" s="33"/>
    </row>
    <row r="65" spans="1:7" s="1" customFormat="1" ht="30">
      <c r="A65" s="32"/>
      <c r="B65" s="16" t="s">
        <v>41</v>
      </c>
      <c r="C65" s="2" t="s">
        <v>12</v>
      </c>
      <c r="D65" s="19">
        <v>130000</v>
      </c>
      <c r="E65" s="51">
        <v>103084.3</v>
      </c>
      <c r="F65" s="14">
        <f>E65/D65*100</f>
        <v>79.29561538461539</v>
      </c>
      <c r="G65" s="33"/>
    </row>
    <row r="66" spans="1:7" s="1" customFormat="1" ht="9" customHeight="1" thickBot="1">
      <c r="A66" s="9"/>
      <c r="B66" s="10"/>
      <c r="C66" s="10"/>
      <c r="D66" s="10"/>
      <c r="E66" s="10"/>
      <c r="F66" s="12"/>
      <c r="G66" s="34"/>
    </row>
    <row r="67" spans="1:7" s="1" customFormat="1" ht="15">
      <c r="A67" s="31"/>
      <c r="B67" s="57" t="s">
        <v>35</v>
      </c>
      <c r="C67" s="58"/>
      <c r="D67" s="58"/>
      <c r="E67" s="58"/>
      <c r="F67" s="58"/>
      <c r="G67" s="59"/>
    </row>
    <row r="68" spans="1:7" s="1" customFormat="1" ht="15">
      <c r="A68" s="32"/>
      <c r="B68" s="60" t="s">
        <v>17</v>
      </c>
      <c r="C68" s="61"/>
      <c r="D68" s="61"/>
      <c r="E68" s="61"/>
      <c r="F68" s="61"/>
      <c r="G68" s="33"/>
    </row>
    <row r="69" spans="1:7" s="1" customFormat="1" ht="15">
      <c r="A69" s="32"/>
      <c r="B69" s="62" t="s">
        <v>10</v>
      </c>
      <c r="C69" s="2" t="s">
        <v>47</v>
      </c>
      <c r="D69" s="19">
        <v>631</v>
      </c>
      <c r="E69" s="19">
        <v>439</v>
      </c>
      <c r="F69" s="13">
        <f aca="true" t="shared" si="3" ref="F69:F74">E69/D69*100</f>
        <v>69.57210776545166</v>
      </c>
      <c r="G69" s="33"/>
    </row>
    <row r="70" spans="1:7" s="1" customFormat="1" ht="15">
      <c r="A70" s="32"/>
      <c r="B70" s="63"/>
      <c r="C70" s="2" t="s">
        <v>7</v>
      </c>
      <c r="D70" s="19">
        <v>5422</v>
      </c>
      <c r="E70" s="19">
        <v>3836</v>
      </c>
      <c r="F70" s="13">
        <f t="shared" si="3"/>
        <v>70.74880118037625</v>
      </c>
      <c r="G70" s="33"/>
    </row>
    <row r="71" spans="1:7" s="1" customFormat="1" ht="15">
      <c r="A71" s="32"/>
      <c r="B71" s="18" t="s">
        <v>13</v>
      </c>
      <c r="C71" s="2" t="s">
        <v>8</v>
      </c>
      <c r="D71" s="19">
        <f>105000+9000+214584</f>
        <v>328584</v>
      </c>
      <c r="E71" s="19">
        <f>75149+7166+161577</f>
        <v>243892</v>
      </c>
      <c r="F71" s="13">
        <f t="shared" si="3"/>
        <v>74.22516008083169</v>
      </c>
      <c r="G71" s="33"/>
    </row>
    <row r="72" spans="1:7" s="1" customFormat="1" ht="15">
      <c r="A72" s="32"/>
      <c r="B72" s="18" t="s">
        <v>37</v>
      </c>
      <c r="C72" s="2" t="s">
        <v>8</v>
      </c>
      <c r="D72" s="19">
        <v>5200</v>
      </c>
      <c r="E72" s="19">
        <v>3899</v>
      </c>
      <c r="F72" s="13">
        <f t="shared" si="3"/>
        <v>74.98076923076923</v>
      </c>
      <c r="G72" s="33"/>
    </row>
    <row r="73" spans="1:7" s="1" customFormat="1" ht="29.25" customHeight="1">
      <c r="A73" s="32"/>
      <c r="B73" s="16" t="s">
        <v>39</v>
      </c>
      <c r="C73" s="17" t="s">
        <v>24</v>
      </c>
      <c r="D73" s="50">
        <v>15900</v>
      </c>
      <c r="E73" s="50">
        <v>11837</v>
      </c>
      <c r="F73" s="26">
        <f t="shared" si="3"/>
        <v>74.44654088050314</v>
      </c>
      <c r="G73" s="33"/>
    </row>
    <row r="74" spans="1:7" s="1" customFormat="1" ht="15">
      <c r="A74" s="32"/>
      <c r="B74" s="18" t="s">
        <v>11</v>
      </c>
      <c r="C74" s="2" t="s">
        <v>12</v>
      </c>
      <c r="D74" s="19">
        <v>18432</v>
      </c>
      <c r="E74" s="51">
        <v>13116.8</v>
      </c>
      <c r="F74" s="13">
        <f t="shared" si="3"/>
        <v>71.16319444444444</v>
      </c>
      <c r="G74" s="33"/>
    </row>
    <row r="75" spans="1:7" s="1" customFormat="1" ht="9" customHeight="1" thickBot="1">
      <c r="A75" s="9"/>
      <c r="B75" s="10"/>
      <c r="C75" s="10"/>
      <c r="D75" s="10"/>
      <c r="E75" s="10"/>
      <c r="F75" s="12"/>
      <c r="G75" s="34"/>
    </row>
    <row r="76" spans="1:7" s="1" customFormat="1" ht="15">
      <c r="A76" s="31"/>
      <c r="B76" s="57" t="s">
        <v>36</v>
      </c>
      <c r="C76" s="58"/>
      <c r="D76" s="58"/>
      <c r="E76" s="58"/>
      <c r="F76" s="58"/>
      <c r="G76" s="59"/>
    </row>
    <row r="77" spans="1:7" s="1" customFormat="1" ht="15">
      <c r="A77" s="32"/>
      <c r="B77" s="60" t="s">
        <v>17</v>
      </c>
      <c r="C77" s="61"/>
      <c r="D77" s="61"/>
      <c r="E77" s="61"/>
      <c r="F77" s="61"/>
      <c r="G77" s="33"/>
    </row>
    <row r="78" spans="1:7" s="1" customFormat="1" ht="15">
      <c r="A78" s="32"/>
      <c r="B78" s="2" t="s">
        <v>38</v>
      </c>
      <c r="C78" s="2" t="s">
        <v>12</v>
      </c>
      <c r="D78" s="19">
        <v>425004</v>
      </c>
      <c r="E78" s="53">
        <v>318528.5</v>
      </c>
      <c r="F78" s="13">
        <f>E78/D78*100</f>
        <v>74.94717696774619</v>
      </c>
      <c r="G78" s="33"/>
    </row>
    <row r="79" spans="1:7" s="1" customFormat="1" ht="9" customHeight="1" hidden="1" thickBot="1">
      <c r="A79" s="9"/>
      <c r="B79" s="10"/>
      <c r="C79" s="10"/>
      <c r="D79" s="10"/>
      <c r="E79" s="10"/>
      <c r="F79" s="12"/>
      <c r="G79" s="34"/>
    </row>
    <row r="80" s="4" customFormat="1" ht="15">
      <c r="A80" s="3"/>
    </row>
    <row r="81" spans="1:6" s="1" customFormat="1" ht="15" hidden="1">
      <c r="A81" s="3"/>
      <c r="B81" s="41" t="s">
        <v>45</v>
      </c>
      <c r="C81" s="37" t="s">
        <v>42</v>
      </c>
      <c r="D81" s="43">
        <f>D18+D26+D38+D49</f>
        <v>30611</v>
      </c>
      <c r="E81" s="43">
        <f>E18+E26+E38+E49</f>
        <v>22293</v>
      </c>
      <c r="F81" s="38">
        <f>E81/D81*100</f>
        <v>72.82676162163928</v>
      </c>
    </row>
    <row r="82" spans="1:6" s="4" customFormat="1" ht="15" hidden="1">
      <c r="A82" s="3"/>
      <c r="B82" s="36"/>
      <c r="C82" s="37" t="s">
        <v>43</v>
      </c>
      <c r="D82" s="43">
        <f>D20+D28+D40+D51+D61+D69</f>
        <v>11732</v>
      </c>
      <c r="E82" s="43">
        <f>E20+E28+E40+E51+E61+E69</f>
        <v>8733</v>
      </c>
      <c r="F82" s="38">
        <f>E82/D82*100</f>
        <v>74.43743607228093</v>
      </c>
    </row>
    <row r="83" spans="3:6" s="4" customFormat="1" ht="15" hidden="1">
      <c r="C83" s="39" t="s">
        <v>44</v>
      </c>
      <c r="D83" s="45">
        <f>D30+D31/2+D42+D43+D44+D45/2+D53+D54/4+D55/2+D63+D64+D65/2+D71+D72+D73+D74/2+D78/4+D22/2</f>
        <v>1353143</v>
      </c>
      <c r="E83" s="42">
        <f>E30+E31/2+E42+E43+E44+E45/2+E53+E54/4+E55/2+E63+E64+E65/2+E71+E72+E73+E74/2+E78/4+E22/2</f>
        <v>1013111.2875000001</v>
      </c>
      <c r="F83" s="38">
        <f>E83/D83*100</f>
        <v>74.8709698457591</v>
      </c>
    </row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</sheetData>
  <sheetProtection/>
  <mergeCells count="37">
    <mergeCell ref="B69:B70"/>
    <mergeCell ref="B20:B21"/>
    <mergeCell ref="B26:B27"/>
    <mergeCell ref="B28:B29"/>
    <mergeCell ref="B38:B39"/>
    <mergeCell ref="B40:B41"/>
    <mergeCell ref="B49:B50"/>
    <mergeCell ref="B35:F35"/>
    <mergeCell ref="B37:F37"/>
    <mergeCell ref="B61:B62"/>
    <mergeCell ref="C1:F1"/>
    <mergeCell ref="C2:F2"/>
    <mergeCell ref="C3:F3"/>
    <mergeCell ref="C4:F4"/>
    <mergeCell ref="B25:F25"/>
    <mergeCell ref="A6:G6"/>
    <mergeCell ref="A7:G7"/>
    <mergeCell ref="B15:B16"/>
    <mergeCell ref="B18:B19"/>
    <mergeCell ref="A10:F10"/>
    <mergeCell ref="A5:F5"/>
    <mergeCell ref="B14:F14"/>
    <mergeCell ref="B17:F17"/>
    <mergeCell ref="B13:G13"/>
    <mergeCell ref="B24:G24"/>
    <mergeCell ref="B34:G34"/>
    <mergeCell ref="A8:G8"/>
    <mergeCell ref="B47:G47"/>
    <mergeCell ref="B57:G57"/>
    <mergeCell ref="B67:G67"/>
    <mergeCell ref="B76:G76"/>
    <mergeCell ref="B77:F77"/>
    <mergeCell ref="B48:F48"/>
    <mergeCell ref="B58:F58"/>
    <mergeCell ref="B60:F60"/>
    <mergeCell ref="B68:F68"/>
    <mergeCell ref="B51:B52"/>
  </mergeCells>
  <printOptions/>
  <pageMargins left="0.78" right="0.2" top="0.75" bottom="0.23" header="0.75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p094</dc:creator>
  <cp:keywords/>
  <dc:description/>
  <cp:lastModifiedBy>aconom</cp:lastModifiedBy>
  <cp:lastPrinted>2016-07-11T14:29:58Z</cp:lastPrinted>
  <dcterms:created xsi:type="dcterms:W3CDTF">2009-10-28T14:07:11Z</dcterms:created>
  <dcterms:modified xsi:type="dcterms:W3CDTF">2016-12-19T15:04:58Z</dcterms:modified>
  <cp:category/>
  <cp:version/>
  <cp:contentType/>
  <cp:contentStatus/>
</cp:coreProperties>
</file>